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FHL JC\Forms\"/>
    </mc:Choice>
  </mc:AlternateContent>
  <xr:revisionPtr revIDLastSave="0" documentId="8_{9D61BF8F-A3B1-4FAC-82C8-FA4E9B6F0EDE}" xr6:coauthVersionLast="36" xr6:coauthVersionMax="36" xr10:uidLastSave="{00000000-0000-0000-0000-000000000000}"/>
  <bookViews>
    <workbookView xWindow="0" yWindow="0" windowWidth="28800" windowHeight="12225" xr2:uid="{C1E33257-EF70-4CFB-B915-A42526DFB930}"/>
  </bookViews>
  <sheets>
    <sheet name="Online" sheetId="1" r:id="rId1"/>
    <sheet name="Print" sheetId="3" r:id="rId2"/>
    <sheet name="Data" sheetId="2" state="hidden" r:id="rId3"/>
  </sheets>
  <definedNames>
    <definedName name="_xlnm.Print_Area" localSheetId="0">Online!$A$1:$J$50</definedName>
    <definedName name="_xlnm.Print_Area" localSheetId="1">Print!$A$1:$J$38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20" i="1"/>
  <c r="J46" i="1" s="1"/>
  <c r="J48" i="1" s="1"/>
  <c r="J49" i="1" s="1"/>
  <c r="J50" i="1" s="1"/>
  <c r="C8" i="1"/>
  <c r="I12" i="2"/>
  <c r="F6" i="1" s="1"/>
  <c r="H12" i="2"/>
  <c r="G12" i="2"/>
  <c r="F12" i="2"/>
  <c r="E12" i="2"/>
  <c r="D12" i="2"/>
  <c r="C12" i="2"/>
  <c r="B12" i="2"/>
  <c r="B4" i="1"/>
  <c r="C6" i="3" l="1"/>
  <c r="F6" i="3"/>
  <c r="C13" i="2"/>
  <c r="C6" i="1"/>
  <c r="B5" i="1" l="1"/>
  <c r="B5" i="3"/>
</calcChain>
</file>

<file path=xl/sharedStrings.xml><?xml version="1.0" encoding="utf-8"?>
<sst xmlns="http://schemas.openxmlformats.org/spreadsheetml/2006/main" count="121" uniqueCount="96">
  <si>
    <t>Order Form</t>
  </si>
  <si>
    <t>The Cotswold</t>
  </si>
  <si>
    <t>Eversfield</t>
  </si>
  <si>
    <t>Grove Court</t>
  </si>
  <si>
    <t>Halliwell</t>
  </si>
  <si>
    <t>Hampden House</t>
  </si>
  <si>
    <t>Merlewood</t>
  </si>
  <si>
    <t>Rashwood</t>
  </si>
  <si>
    <t>Rush Court</t>
  </si>
  <si>
    <t>The Lodge</t>
  </si>
  <si>
    <t>Wychbold</t>
  </si>
  <si>
    <t>Doitwich</t>
  </si>
  <si>
    <t>Worcestershire</t>
  </si>
  <si>
    <t>WR0 0BP</t>
  </si>
  <si>
    <t>rwhomeadmin@efhl.co.uk</t>
  </si>
  <si>
    <t>01527 861258</t>
  </si>
  <si>
    <t>22 Spicer Road</t>
  </si>
  <si>
    <t>Exeter</t>
  </si>
  <si>
    <t>Devon</t>
  </si>
  <si>
    <t>EX1 1SY</t>
  </si>
  <si>
    <t>01392 271663</t>
  </si>
  <si>
    <t>Kingswood Road</t>
  </si>
  <si>
    <t>Tunbridge Wells</t>
  </si>
  <si>
    <t>Kent</t>
  </si>
  <si>
    <t>TN2 4UN</t>
  </si>
  <si>
    <t>01892 525909</t>
  </si>
  <si>
    <t>Woodside Drive</t>
  </si>
  <si>
    <t>Bradwell Village</t>
  </si>
  <si>
    <t>Burford</t>
  </si>
  <si>
    <t>Oxfordshire</t>
  </si>
  <si>
    <t>OX18 4XA</t>
  </si>
  <si>
    <t>01993 824225</t>
  </si>
  <si>
    <t>Shillingford Road</t>
  </si>
  <si>
    <t>Wallingford</t>
  </si>
  <si>
    <t>OX10 8LL</t>
  </si>
  <si>
    <t>01491 837223</t>
  </si>
  <si>
    <t>Beech Way</t>
  </si>
  <si>
    <t>Woodbridge</t>
  </si>
  <si>
    <t>Suffolk</t>
  </si>
  <si>
    <t>IP12 4BW</t>
  </si>
  <si>
    <t>01394 446500</t>
  </si>
  <si>
    <t>56 Reigate Road</t>
  </si>
  <si>
    <t>Reigate</t>
  </si>
  <si>
    <t>Surrey</t>
  </si>
  <si>
    <t>RH2 0QR</t>
  </si>
  <si>
    <t>01737 229899</t>
  </si>
  <si>
    <t>Hollow Lane</t>
  </si>
  <si>
    <t>Virginia Water</t>
  </si>
  <si>
    <t>GU25 4LR</t>
  </si>
  <si>
    <t>01344 845314</t>
  </si>
  <si>
    <t>120 Duchy Road</t>
  </si>
  <si>
    <t>Harrogate</t>
  </si>
  <si>
    <t>North Yorkshire</t>
  </si>
  <si>
    <t>HG1 2HE</t>
  </si>
  <si>
    <t>01423 566964</t>
  </si>
  <si>
    <t>cwhomeadmin@efhl.co.uk</t>
  </si>
  <si>
    <t>efhomeadmin@efhl.co.uk</t>
  </si>
  <si>
    <t>gchomeadmin@efhl.co.uk</t>
  </si>
  <si>
    <t>hwhomeadmin@efhl.co.uk</t>
  </si>
  <si>
    <t>hhhomeadmin@efhl.co.uk</t>
  </si>
  <si>
    <t>mwhomeadmin@efhl.co.uk</t>
  </si>
  <si>
    <t>rchomeadmin@efhl.co.uk</t>
  </si>
  <si>
    <t>tlhomeadmin@efhl.co.uk</t>
  </si>
  <si>
    <t>Home Name</t>
  </si>
  <si>
    <t>Address1</t>
  </si>
  <si>
    <t>Address2</t>
  </si>
  <si>
    <t>Address3</t>
  </si>
  <si>
    <t>County</t>
  </si>
  <si>
    <t>Postcode</t>
  </si>
  <si>
    <t>Email</t>
  </si>
  <si>
    <t>Phone</t>
  </si>
  <si>
    <t>Home:</t>
  </si>
  <si>
    <t>Ref</t>
  </si>
  <si>
    <t xml:space="preserve">, </t>
  </si>
  <si>
    <t xml:space="preserve">. </t>
  </si>
  <si>
    <t>Tel:</t>
  </si>
  <si>
    <t>Email:</t>
  </si>
  <si>
    <t>Date:</t>
  </si>
  <si>
    <t>Ordered by:</t>
  </si>
  <si>
    <t>Authorised by:</t>
  </si>
  <si>
    <t>Supplier Name:</t>
  </si>
  <si>
    <t>Phone:</t>
  </si>
  <si>
    <t>Code</t>
  </si>
  <si>
    <t>Description</t>
  </si>
  <si>
    <t>Quantity</t>
  </si>
  <si>
    <t>Unit Price</t>
  </si>
  <si>
    <t>Total</t>
  </si>
  <si>
    <t xml:space="preserve">  Order ref:</t>
  </si>
  <si>
    <t xml:space="preserve">  Contact Name:</t>
  </si>
  <si>
    <t>Sub Total:</t>
  </si>
  <si>
    <t>Delivery Charge:</t>
  </si>
  <si>
    <t>Net Cost:</t>
  </si>
  <si>
    <t>VAT:</t>
  </si>
  <si>
    <t>Yes</t>
  </si>
  <si>
    <t>No</t>
  </si>
  <si>
    <t>Gross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</si>
</sst>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F800]dddd\,\ mmmm\ dd\,\ yyyy"/>
    <numFmt numFmtId="167" formatCode="#,##0.00_);[Red]\(#,##0.00\);\-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2" borderId="1" xfId="0" applyFill="1" applyBorder="1" applyAlignment="1"/>
    <xf numFmtId="9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165" fontId="0" fillId="3" borderId="0" xfId="0" applyNumberFormat="1" applyFill="1" applyAlignment="1">
      <alignment horizontal="left"/>
    </xf>
    <xf numFmtId="167" fontId="0" fillId="3" borderId="1" xfId="0" applyNumberFormat="1" applyFill="1" applyBorder="1"/>
    <xf numFmtId="0" fontId="1" fillId="3" borderId="0" xfId="0" applyFont="1" applyFill="1"/>
    <xf numFmtId="167" fontId="1" fillId="3" borderId="1" xfId="0" applyNumberFormat="1" applyFont="1" applyFill="1" applyBorder="1"/>
    <xf numFmtId="49" fontId="0" fillId="3" borderId="2" xfId="0" applyNumberFormat="1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3" fontId="0" fillId="3" borderId="1" xfId="0" applyNumberFormat="1" applyFill="1" applyBorder="1" applyProtection="1">
      <protection locked="0"/>
    </xf>
    <xf numFmtId="167" fontId="0" fillId="3" borderId="1" xfId="0" applyNumberFormat="1" applyFill="1" applyBorder="1" applyProtection="1">
      <protection locked="0"/>
    </xf>
    <xf numFmtId="0" fontId="3" fillId="3" borderId="0" xfId="0" applyFont="1" applyFill="1" applyProtection="1"/>
    <xf numFmtId="0" fontId="0" fillId="3" borderId="0" xfId="0" applyFill="1" applyProtection="1"/>
    <xf numFmtId="0" fontId="2" fillId="3" borderId="0" xfId="0" applyFont="1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/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Protection="1"/>
    <xf numFmtId="0" fontId="0" fillId="3" borderId="1" xfId="0" applyFill="1" applyBorder="1" applyAlignment="1" applyProtection="1"/>
    <xf numFmtId="3" fontId="0" fillId="3" borderId="1" xfId="0" applyNumberFormat="1" applyFill="1" applyBorder="1" applyProtection="1"/>
    <xf numFmtId="167" fontId="0" fillId="3" borderId="1" xfId="0" applyNumberFormat="1" applyFill="1" applyBorder="1" applyProtection="1"/>
    <xf numFmtId="0" fontId="1" fillId="3" borderId="0" xfId="0" applyFont="1" applyFill="1" applyProtection="1"/>
    <xf numFmtId="167" fontId="1" fillId="3" borderId="1" xfId="0" applyNumberFormat="1" applyFont="1" applyFill="1" applyBorder="1" applyProtection="1"/>
    <xf numFmtId="165" fontId="0" fillId="3" borderId="3" xfId="0" applyNumberFormat="1" applyFill="1" applyBorder="1" applyAlignment="1" applyProtection="1">
      <alignment horizontal="left"/>
    </xf>
    <xf numFmtId="165" fontId="0" fillId="3" borderId="4" xfId="0" applyNumberFormat="1" applyFill="1" applyBorder="1" applyAlignment="1" applyProtection="1">
      <alignment horizontal="left"/>
    </xf>
    <xf numFmtId="165" fontId="0" fillId="3" borderId="5" xfId="0" applyNumberFormat="1" applyFill="1" applyBorder="1" applyAlignment="1" applyProtection="1">
      <alignment horizontal="left"/>
    </xf>
    <xf numFmtId="49" fontId="0" fillId="3" borderId="3" xfId="0" applyNumberFormat="1" applyFill="1" applyBorder="1" applyAlignment="1" applyProtection="1"/>
    <xf numFmtId="49" fontId="0" fillId="3" borderId="4" xfId="0" applyNumberFormat="1" applyFill="1" applyBorder="1" applyAlignment="1" applyProtection="1"/>
    <xf numFmtId="49" fontId="0" fillId="3" borderId="5" xfId="0" applyNumberFormat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Lines="9" dropStyle="combo" dx="22" fmlaLink="Data!$J$1" fmlaRange="Data!$B$2:$I$10" noThreeD="1" sel="1" val="0"/>
</file>

<file path=xl/ctrlProps/ctrlProp2.xml><?xml version="1.0" encoding="utf-8"?>
<formControlPr xmlns="http://schemas.microsoft.com/office/spreadsheetml/2009/9/main" objectType="Drop" dropStyle="combo" dx="22" fmlaLink="Data!$D$15" fmlaRange="Data!$B$15:$B$16" noThreeD="1" sel="1" val="0"/>
</file>

<file path=xl/ctrlProps/ctrlProp3.xml><?xml version="1.0" encoding="utf-8"?>
<formControlPr xmlns="http://schemas.microsoft.com/office/spreadsheetml/2009/9/main" objectType="Drop" dropLines="9" dropStyle="combo" dx="22" fmlaLink="Data!$J$1" fmlaRange="Data!$B$2:$I$1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8234</xdr:rowOff>
    </xdr:from>
    <xdr:to>
      <xdr:col>10</xdr:col>
      <xdr:colOff>0</xdr:colOff>
      <xdr:row>2</xdr:row>
      <xdr:rowOff>57150</xdr:rowOff>
    </xdr:to>
    <xdr:pic>
      <xdr:nvPicPr>
        <xdr:cNvPr id="2" name="Picture 1" descr="EFHL">
          <a:extLst>
            <a:ext uri="{FF2B5EF4-FFF2-40B4-BE49-F238E27FC236}">
              <a16:creationId xmlns:a16="http://schemas.microsoft.com/office/drawing/2014/main" id="{078A23CC-FBBC-4A62-A96F-448E93CA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8234"/>
          <a:ext cx="1466850" cy="53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190499</xdr:rowOff>
        </xdr:from>
        <xdr:to>
          <xdr:col>3</xdr:col>
          <xdr:colOff>352425</xdr:colOff>
          <xdr:row>3</xdr:row>
          <xdr:rowOff>238124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548B817-43C8-42E0-A84C-14AEFFCB8D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48</xdr:row>
          <xdr:rowOff>1</xdr:rowOff>
        </xdr:from>
        <xdr:to>
          <xdr:col>8</xdr:col>
          <xdr:colOff>0</xdr:colOff>
          <xdr:row>49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C320D6E-A29D-4087-B258-771CA31CDD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8234</xdr:rowOff>
    </xdr:from>
    <xdr:to>
      <xdr:col>10</xdr:col>
      <xdr:colOff>0</xdr:colOff>
      <xdr:row>2</xdr:row>
      <xdr:rowOff>57150</xdr:rowOff>
    </xdr:to>
    <xdr:pic>
      <xdr:nvPicPr>
        <xdr:cNvPr id="2" name="Picture 1" descr="EFHL">
          <a:extLst>
            <a:ext uri="{FF2B5EF4-FFF2-40B4-BE49-F238E27FC236}">
              <a16:creationId xmlns:a16="http://schemas.microsoft.com/office/drawing/2014/main" id="{DF71A81D-5552-412D-B8CC-FD7A460E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8234"/>
          <a:ext cx="1466850" cy="53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190499</xdr:rowOff>
        </xdr:from>
        <xdr:to>
          <xdr:col>3</xdr:col>
          <xdr:colOff>352425</xdr:colOff>
          <xdr:row>3</xdr:row>
          <xdr:rowOff>238124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2047DF2-702F-436A-860A-23FADD3AD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chomeadmin@efhl.co.uk" TargetMode="External"/><Relationship Id="rId3" Type="http://schemas.openxmlformats.org/officeDocument/2006/relationships/hyperlink" Target="mailto:gchomeadmin@efhl.co.uk" TargetMode="External"/><Relationship Id="rId7" Type="http://schemas.openxmlformats.org/officeDocument/2006/relationships/hyperlink" Target="mailto:rwhomeadmin@efhl.co.uk" TargetMode="External"/><Relationship Id="rId2" Type="http://schemas.openxmlformats.org/officeDocument/2006/relationships/hyperlink" Target="mailto:efhomeadmin@efhl.co.uk" TargetMode="External"/><Relationship Id="rId1" Type="http://schemas.openxmlformats.org/officeDocument/2006/relationships/hyperlink" Target="mailto:cwhomeadmin@efhl.co.uk" TargetMode="External"/><Relationship Id="rId6" Type="http://schemas.openxmlformats.org/officeDocument/2006/relationships/hyperlink" Target="mailto:mwhomeadmin@efhl.co.uk" TargetMode="External"/><Relationship Id="rId5" Type="http://schemas.openxmlformats.org/officeDocument/2006/relationships/hyperlink" Target="mailto:hhhomeadmin@efhl.co.uk" TargetMode="External"/><Relationship Id="rId4" Type="http://schemas.openxmlformats.org/officeDocument/2006/relationships/hyperlink" Target="mailto:hwhomeadmin@efhl.co.uk" TargetMode="External"/><Relationship Id="rId9" Type="http://schemas.openxmlformats.org/officeDocument/2006/relationships/hyperlink" Target="mailto:tlhomeadmin@efh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FAC4-C4F1-442C-A798-748E1464BF51}">
  <dimension ref="A1:J50"/>
  <sheetViews>
    <sheetView tabSelected="1" workbookViewId="0">
      <pane ySplit="19" topLeftCell="A20" activePane="bottomLeft" state="frozen"/>
      <selection pane="bottomLeft" activeCell="A20" sqref="A20"/>
    </sheetView>
  </sheetViews>
  <sheetFormatPr defaultRowHeight="15" x14ac:dyDescent="0.25"/>
  <cols>
    <col min="1" max="1" width="7.28515625" style="9" customWidth="1"/>
    <col min="2" max="2" width="10.5703125" style="9" customWidth="1"/>
    <col min="3" max="3" width="11.5703125" style="9" customWidth="1"/>
    <col min="4" max="8" width="9.140625" style="9"/>
    <col min="9" max="9" width="9.85546875" style="9" bestFit="1" customWidth="1"/>
    <col min="10" max="10" width="11" style="9" customWidth="1"/>
    <col min="11" max="16384" width="9.140625" style="9"/>
  </cols>
  <sheetData>
    <row r="1" spans="1:10" ht="23.25" x14ac:dyDescent="0.35">
      <c r="A1" s="8" t="s">
        <v>0</v>
      </c>
    </row>
    <row r="4" spans="1:10" ht="18.75" x14ac:dyDescent="0.3">
      <c r="A4" s="9" t="s">
        <v>71</v>
      </c>
      <c r="B4" s="10" t="str">
        <f>VLOOKUP(Data!$J$1,Data!A1:I10,2,FALSE)</f>
        <v>The Cotswold</v>
      </c>
    </row>
    <row r="5" spans="1:10" x14ac:dyDescent="0.25">
      <c r="B5" s="9" t="str">
        <f>Data!C13</f>
        <v>Woodside Drive, Bradwell Village, Burford, Oxfordshire. OX18 4XA</v>
      </c>
    </row>
    <row r="6" spans="1:10" x14ac:dyDescent="0.25">
      <c r="B6" s="9" t="s">
        <v>75</v>
      </c>
      <c r="C6" s="9" t="str">
        <f>Data!I12</f>
        <v>01993 824225</v>
      </c>
      <c r="E6" s="9" t="s">
        <v>76</v>
      </c>
      <c r="F6" s="9" t="str">
        <f>Data!I12</f>
        <v>01993 824225</v>
      </c>
    </row>
    <row r="8" spans="1:10" x14ac:dyDescent="0.25">
      <c r="A8" s="9" t="s">
        <v>77</v>
      </c>
      <c r="C8" s="11">
        <f ca="1">NOW()</f>
        <v>44589.416478472223</v>
      </c>
      <c r="D8" s="11"/>
      <c r="E8" s="11"/>
    </row>
    <row r="10" spans="1:10" x14ac:dyDescent="0.25">
      <c r="A10" s="9" t="s">
        <v>78</v>
      </c>
      <c r="C10" s="15"/>
      <c r="D10" s="15"/>
      <c r="E10" s="15"/>
      <c r="F10" s="9" t="s">
        <v>87</v>
      </c>
      <c r="H10" s="15"/>
      <c r="I10" s="15"/>
      <c r="J10" s="15"/>
    </row>
    <row r="12" spans="1:10" x14ac:dyDescent="0.25">
      <c r="A12" s="9" t="s">
        <v>79</v>
      </c>
      <c r="C12" s="15"/>
      <c r="D12" s="15"/>
      <c r="E12" s="15"/>
    </row>
    <row r="14" spans="1:10" x14ac:dyDescent="0.25">
      <c r="A14" s="9" t="s">
        <v>80</v>
      </c>
      <c r="C14" s="15"/>
      <c r="D14" s="15"/>
      <c r="E14" s="15"/>
      <c r="F14" s="9" t="s">
        <v>88</v>
      </c>
      <c r="H14" s="15"/>
      <c r="I14" s="15"/>
      <c r="J14" s="15"/>
    </row>
    <row r="16" spans="1:10" x14ac:dyDescent="0.25">
      <c r="A16" s="9" t="s">
        <v>76</v>
      </c>
      <c r="C16" s="15"/>
      <c r="D16" s="15"/>
      <c r="E16" s="15"/>
    </row>
    <row r="17" spans="1:10" x14ac:dyDescent="0.25">
      <c r="A17" s="9" t="s">
        <v>81</v>
      </c>
      <c r="C17" s="15"/>
      <c r="D17" s="15"/>
      <c r="E17" s="15"/>
    </row>
    <row r="19" spans="1:10" x14ac:dyDescent="0.25">
      <c r="A19" s="2" t="s">
        <v>82</v>
      </c>
      <c r="B19" s="6" t="s">
        <v>83</v>
      </c>
      <c r="C19" s="6"/>
      <c r="D19" s="6"/>
      <c r="E19" s="6"/>
      <c r="F19" s="6"/>
      <c r="G19" s="6"/>
      <c r="H19" s="3" t="s">
        <v>84</v>
      </c>
      <c r="I19" s="3" t="s">
        <v>85</v>
      </c>
      <c r="J19" s="3" t="s">
        <v>86</v>
      </c>
    </row>
    <row r="20" spans="1:10" x14ac:dyDescent="0.25">
      <c r="A20" s="16"/>
      <c r="B20" s="17"/>
      <c r="C20" s="17"/>
      <c r="D20" s="17"/>
      <c r="E20" s="17"/>
      <c r="F20" s="17"/>
      <c r="G20" s="17"/>
      <c r="H20" s="18"/>
      <c r="I20" s="19"/>
      <c r="J20" s="12">
        <f>+I20*H20</f>
        <v>0</v>
      </c>
    </row>
    <row r="21" spans="1:10" x14ac:dyDescent="0.25">
      <c r="A21" s="16"/>
      <c r="B21" s="17"/>
      <c r="C21" s="17"/>
      <c r="D21" s="17"/>
      <c r="E21" s="17"/>
      <c r="F21" s="17"/>
      <c r="G21" s="17"/>
      <c r="H21" s="18"/>
      <c r="I21" s="19"/>
      <c r="J21" s="12">
        <f t="shared" ref="J21:J45" si="0">+I21*H21</f>
        <v>0</v>
      </c>
    </row>
    <row r="22" spans="1:10" x14ac:dyDescent="0.25">
      <c r="A22" s="16"/>
      <c r="B22" s="17"/>
      <c r="C22" s="17"/>
      <c r="D22" s="17"/>
      <c r="E22" s="17"/>
      <c r="F22" s="17"/>
      <c r="G22" s="17"/>
      <c r="H22" s="18"/>
      <c r="I22" s="19"/>
      <c r="J22" s="12">
        <f t="shared" si="0"/>
        <v>0</v>
      </c>
    </row>
    <row r="23" spans="1:10" x14ac:dyDescent="0.25">
      <c r="A23" s="16"/>
      <c r="B23" s="17"/>
      <c r="C23" s="17"/>
      <c r="D23" s="17"/>
      <c r="E23" s="17"/>
      <c r="F23" s="17"/>
      <c r="G23" s="17"/>
      <c r="H23" s="18"/>
      <c r="I23" s="19"/>
      <c r="J23" s="12">
        <f t="shared" si="0"/>
        <v>0</v>
      </c>
    </row>
    <row r="24" spans="1:10" x14ac:dyDescent="0.25">
      <c r="A24" s="16"/>
      <c r="B24" s="17"/>
      <c r="C24" s="17"/>
      <c r="D24" s="17"/>
      <c r="E24" s="17"/>
      <c r="F24" s="17"/>
      <c r="G24" s="17"/>
      <c r="H24" s="18"/>
      <c r="I24" s="19"/>
      <c r="J24" s="12">
        <f t="shared" si="0"/>
        <v>0</v>
      </c>
    </row>
    <row r="25" spans="1:10" x14ac:dyDescent="0.25">
      <c r="A25" s="16"/>
      <c r="B25" s="17"/>
      <c r="C25" s="17"/>
      <c r="D25" s="17"/>
      <c r="E25" s="17"/>
      <c r="F25" s="17"/>
      <c r="G25" s="17"/>
      <c r="H25" s="18"/>
      <c r="I25" s="19"/>
      <c r="J25" s="12">
        <f t="shared" si="0"/>
        <v>0</v>
      </c>
    </row>
    <row r="26" spans="1:10" x14ac:dyDescent="0.25">
      <c r="A26" s="16"/>
      <c r="B26" s="17"/>
      <c r="C26" s="17"/>
      <c r="D26" s="17"/>
      <c r="E26" s="17"/>
      <c r="F26" s="17"/>
      <c r="G26" s="17"/>
      <c r="H26" s="18"/>
      <c r="I26" s="19"/>
      <c r="J26" s="12">
        <f t="shared" si="0"/>
        <v>0</v>
      </c>
    </row>
    <row r="27" spans="1:10" x14ac:dyDescent="0.25">
      <c r="A27" s="16"/>
      <c r="B27" s="17"/>
      <c r="C27" s="17"/>
      <c r="D27" s="17"/>
      <c r="E27" s="17"/>
      <c r="F27" s="17"/>
      <c r="G27" s="17"/>
      <c r="H27" s="18"/>
      <c r="I27" s="19"/>
      <c r="J27" s="12">
        <f t="shared" si="0"/>
        <v>0</v>
      </c>
    </row>
    <row r="28" spans="1:10" x14ac:dyDescent="0.25">
      <c r="A28" s="16"/>
      <c r="B28" s="17"/>
      <c r="C28" s="17"/>
      <c r="D28" s="17"/>
      <c r="E28" s="17"/>
      <c r="F28" s="17"/>
      <c r="G28" s="17"/>
      <c r="H28" s="18"/>
      <c r="I28" s="19"/>
      <c r="J28" s="12">
        <f t="shared" si="0"/>
        <v>0</v>
      </c>
    </row>
    <row r="29" spans="1:10" x14ac:dyDescent="0.25">
      <c r="A29" s="16"/>
      <c r="B29" s="17"/>
      <c r="C29" s="17"/>
      <c r="D29" s="17"/>
      <c r="E29" s="17"/>
      <c r="F29" s="17"/>
      <c r="G29" s="17"/>
      <c r="H29" s="18"/>
      <c r="I29" s="19"/>
      <c r="J29" s="12">
        <f t="shared" si="0"/>
        <v>0</v>
      </c>
    </row>
    <row r="30" spans="1:10" x14ac:dyDescent="0.25">
      <c r="A30" s="16"/>
      <c r="B30" s="17"/>
      <c r="C30" s="17"/>
      <c r="D30" s="17"/>
      <c r="E30" s="17"/>
      <c r="F30" s="17"/>
      <c r="G30" s="17"/>
      <c r="H30" s="18"/>
      <c r="I30" s="19"/>
      <c r="J30" s="12">
        <f t="shared" si="0"/>
        <v>0</v>
      </c>
    </row>
    <row r="31" spans="1:10" x14ac:dyDescent="0.25">
      <c r="A31" s="16"/>
      <c r="B31" s="17"/>
      <c r="C31" s="17"/>
      <c r="D31" s="17"/>
      <c r="E31" s="17"/>
      <c r="F31" s="17"/>
      <c r="G31" s="17"/>
      <c r="H31" s="18"/>
      <c r="I31" s="19"/>
      <c r="J31" s="12">
        <f t="shared" si="0"/>
        <v>0</v>
      </c>
    </row>
    <row r="32" spans="1:10" x14ac:dyDescent="0.25">
      <c r="A32" s="16"/>
      <c r="B32" s="17"/>
      <c r="C32" s="17"/>
      <c r="D32" s="17"/>
      <c r="E32" s="17"/>
      <c r="F32" s="17"/>
      <c r="G32" s="17"/>
      <c r="H32" s="18"/>
      <c r="I32" s="19"/>
      <c r="J32" s="12">
        <f t="shared" si="0"/>
        <v>0</v>
      </c>
    </row>
    <row r="33" spans="1:10" x14ac:dyDescent="0.25">
      <c r="A33" s="16"/>
      <c r="B33" s="17"/>
      <c r="C33" s="17"/>
      <c r="D33" s="17"/>
      <c r="E33" s="17"/>
      <c r="F33" s="17"/>
      <c r="G33" s="17"/>
      <c r="H33" s="18"/>
      <c r="I33" s="19"/>
      <c r="J33" s="12">
        <f t="shared" si="0"/>
        <v>0</v>
      </c>
    </row>
    <row r="34" spans="1:10" x14ac:dyDescent="0.25">
      <c r="A34" s="16"/>
      <c r="B34" s="17"/>
      <c r="C34" s="17"/>
      <c r="D34" s="17"/>
      <c r="E34" s="17"/>
      <c r="F34" s="17"/>
      <c r="G34" s="17"/>
      <c r="H34" s="18"/>
      <c r="I34" s="19"/>
      <c r="J34" s="12">
        <f t="shared" si="0"/>
        <v>0</v>
      </c>
    </row>
    <row r="35" spans="1:10" x14ac:dyDescent="0.25">
      <c r="A35" s="16"/>
      <c r="B35" s="17"/>
      <c r="C35" s="17"/>
      <c r="D35" s="17"/>
      <c r="E35" s="17"/>
      <c r="F35" s="17"/>
      <c r="G35" s="17"/>
      <c r="H35" s="18"/>
      <c r="I35" s="19"/>
      <c r="J35" s="12">
        <f t="shared" si="0"/>
        <v>0</v>
      </c>
    </row>
    <row r="36" spans="1:10" x14ac:dyDescent="0.25">
      <c r="A36" s="16"/>
      <c r="B36" s="17"/>
      <c r="C36" s="17"/>
      <c r="D36" s="17"/>
      <c r="E36" s="17"/>
      <c r="F36" s="17"/>
      <c r="G36" s="17"/>
      <c r="H36" s="18"/>
      <c r="I36" s="19"/>
      <c r="J36" s="12">
        <f t="shared" si="0"/>
        <v>0</v>
      </c>
    </row>
    <row r="37" spans="1:10" x14ac:dyDescent="0.25">
      <c r="A37" s="16"/>
      <c r="B37" s="17"/>
      <c r="C37" s="17"/>
      <c r="D37" s="17"/>
      <c r="E37" s="17"/>
      <c r="F37" s="17"/>
      <c r="G37" s="17"/>
      <c r="H37" s="18"/>
      <c r="I37" s="19"/>
      <c r="J37" s="12">
        <f t="shared" si="0"/>
        <v>0</v>
      </c>
    </row>
    <row r="38" spans="1:10" x14ac:dyDescent="0.25">
      <c r="A38" s="16"/>
      <c r="B38" s="17"/>
      <c r="C38" s="17"/>
      <c r="D38" s="17"/>
      <c r="E38" s="17"/>
      <c r="F38" s="17"/>
      <c r="G38" s="17"/>
      <c r="H38" s="18"/>
      <c r="I38" s="19"/>
      <c r="J38" s="12">
        <f t="shared" si="0"/>
        <v>0</v>
      </c>
    </row>
    <row r="39" spans="1:10" x14ac:dyDescent="0.25">
      <c r="A39" s="16"/>
      <c r="B39" s="17"/>
      <c r="C39" s="17"/>
      <c r="D39" s="17"/>
      <c r="E39" s="17"/>
      <c r="F39" s="17"/>
      <c r="G39" s="17"/>
      <c r="H39" s="18"/>
      <c r="I39" s="19"/>
      <c r="J39" s="12">
        <f t="shared" si="0"/>
        <v>0</v>
      </c>
    </row>
    <row r="40" spans="1:10" x14ac:dyDescent="0.25">
      <c r="A40" s="16"/>
      <c r="B40" s="17"/>
      <c r="C40" s="17"/>
      <c r="D40" s="17"/>
      <c r="E40" s="17"/>
      <c r="F40" s="17"/>
      <c r="G40" s="17"/>
      <c r="H40" s="18"/>
      <c r="I40" s="19"/>
      <c r="J40" s="12">
        <f t="shared" si="0"/>
        <v>0</v>
      </c>
    </row>
    <row r="41" spans="1:10" x14ac:dyDescent="0.25">
      <c r="A41" s="16"/>
      <c r="B41" s="17"/>
      <c r="C41" s="17"/>
      <c r="D41" s="17"/>
      <c r="E41" s="17"/>
      <c r="F41" s="17"/>
      <c r="G41" s="17"/>
      <c r="H41" s="18"/>
      <c r="I41" s="19"/>
      <c r="J41" s="12">
        <f t="shared" si="0"/>
        <v>0</v>
      </c>
    </row>
    <row r="42" spans="1:10" x14ac:dyDescent="0.25">
      <c r="A42" s="16"/>
      <c r="B42" s="17"/>
      <c r="C42" s="17"/>
      <c r="D42" s="17"/>
      <c r="E42" s="17"/>
      <c r="F42" s="17"/>
      <c r="G42" s="17"/>
      <c r="H42" s="18"/>
      <c r="I42" s="19"/>
      <c r="J42" s="12">
        <f t="shared" si="0"/>
        <v>0</v>
      </c>
    </row>
    <row r="43" spans="1:10" x14ac:dyDescent="0.25">
      <c r="A43" s="16"/>
      <c r="B43" s="17"/>
      <c r="C43" s="17"/>
      <c r="D43" s="17"/>
      <c r="E43" s="17"/>
      <c r="F43" s="17"/>
      <c r="G43" s="17"/>
      <c r="H43" s="18"/>
      <c r="I43" s="19"/>
      <c r="J43" s="12">
        <f t="shared" si="0"/>
        <v>0</v>
      </c>
    </row>
    <row r="44" spans="1:10" x14ac:dyDescent="0.25">
      <c r="A44" s="16"/>
      <c r="B44" s="17"/>
      <c r="C44" s="17"/>
      <c r="D44" s="17"/>
      <c r="E44" s="17"/>
      <c r="F44" s="17"/>
      <c r="G44" s="17"/>
      <c r="H44" s="18"/>
      <c r="I44" s="19"/>
      <c r="J44" s="12">
        <f t="shared" si="0"/>
        <v>0</v>
      </c>
    </row>
    <row r="45" spans="1:10" x14ac:dyDescent="0.25">
      <c r="A45" s="16"/>
      <c r="B45" s="17"/>
      <c r="C45" s="17"/>
      <c r="D45" s="17"/>
      <c r="E45" s="17"/>
      <c r="F45" s="17"/>
      <c r="G45" s="17"/>
      <c r="H45" s="18"/>
      <c r="I45" s="19"/>
      <c r="J45" s="12">
        <f t="shared" si="0"/>
        <v>0</v>
      </c>
    </row>
    <row r="46" spans="1:10" x14ac:dyDescent="0.25">
      <c r="G46" s="13" t="s">
        <v>89</v>
      </c>
      <c r="H46" s="13"/>
      <c r="I46" s="13"/>
      <c r="J46" s="14">
        <f>SUM(J20:J45)</f>
        <v>0</v>
      </c>
    </row>
    <row r="47" spans="1:10" x14ac:dyDescent="0.25">
      <c r="G47" s="9" t="s">
        <v>90</v>
      </c>
      <c r="J47" s="19">
        <v>0</v>
      </c>
    </row>
    <row r="48" spans="1:10" x14ac:dyDescent="0.25">
      <c r="G48" s="13" t="s">
        <v>91</v>
      </c>
      <c r="H48" s="13"/>
      <c r="I48" s="13"/>
      <c r="J48" s="14">
        <f>SUM(J46:J47)</f>
        <v>0</v>
      </c>
    </row>
    <row r="49" spans="7:10" x14ac:dyDescent="0.25">
      <c r="G49" s="9" t="s">
        <v>92</v>
      </c>
      <c r="J49" s="12">
        <f>J48*VLOOKUP(Data!$D$15,Data!$A$15:$C$16,3)</f>
        <v>0</v>
      </c>
    </row>
    <row r="50" spans="7:10" x14ac:dyDescent="0.25">
      <c r="G50" s="13" t="s">
        <v>95</v>
      </c>
      <c r="H50" s="13"/>
      <c r="I50" s="13"/>
      <c r="J50" s="14">
        <f>SUM(J48:J49)</f>
        <v>0</v>
      </c>
    </row>
  </sheetData>
  <sheetProtection sheet="1" objects="1" scenarios="1" selectLockedCells="1"/>
  <mergeCells count="35">
    <mergeCell ref="B41:G41"/>
    <mergeCell ref="B42:G42"/>
    <mergeCell ref="B43:G43"/>
    <mergeCell ref="B44:G44"/>
    <mergeCell ref="B45:G45"/>
    <mergeCell ref="H10:J10"/>
    <mergeCell ref="H14:J14"/>
    <mergeCell ref="B37:G37"/>
    <mergeCell ref="B38:G38"/>
    <mergeCell ref="B39:G39"/>
    <mergeCell ref="B40:G40"/>
    <mergeCell ref="C8:E8"/>
    <mergeCell ref="C10:E10"/>
    <mergeCell ref="C12:E12"/>
    <mergeCell ref="C14:E14"/>
    <mergeCell ref="C16:E16"/>
    <mergeCell ref="C17:E17"/>
    <mergeCell ref="B31:G31"/>
    <mergeCell ref="B32:G32"/>
    <mergeCell ref="B33:G33"/>
    <mergeCell ref="B34:G34"/>
    <mergeCell ref="B35:G35"/>
    <mergeCell ref="B36:G36"/>
    <mergeCell ref="B25:G25"/>
    <mergeCell ref="B26:G2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G24"/>
  </mergeCells>
  <pageMargins left="0.28000000000000003" right="0.26" top="0.51" bottom="0.52" header="0.3" footer="0.26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print="0" autoLine="0" autoPict="0">
                <anchor moveWithCells="1">
                  <from>
                    <xdr:col>1</xdr:col>
                    <xdr:colOff>0</xdr:colOff>
                    <xdr:row>2</xdr:row>
                    <xdr:rowOff>190500</xdr:rowOff>
                  </from>
                  <to>
                    <xdr:col>3</xdr:col>
                    <xdr:colOff>352425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print="0" autoLine="0" autoPict="0">
                <anchor moveWithCells="1">
                  <from>
                    <xdr:col>6</xdr:col>
                    <xdr:colOff>600075</xdr:colOff>
                    <xdr:row>48</xdr:row>
                    <xdr:rowOff>0</xdr:rowOff>
                  </from>
                  <to>
                    <xdr:col>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6207-7BD5-456A-B9A3-17FC08943715}">
  <dimension ref="A1:J38"/>
  <sheetViews>
    <sheetView workbookViewId="0">
      <pane ySplit="19" topLeftCell="A32" activePane="bottomLeft" state="frozen"/>
      <selection pane="bottomLeft" activeCell="G39" sqref="G39"/>
    </sheetView>
  </sheetViews>
  <sheetFormatPr defaultRowHeight="15" x14ac:dyDescent="0.25"/>
  <cols>
    <col min="1" max="1" width="7.28515625" style="21" customWidth="1"/>
    <col min="2" max="2" width="10.5703125" style="21" customWidth="1"/>
    <col min="3" max="3" width="11.5703125" style="21" customWidth="1"/>
    <col min="4" max="8" width="9.140625" style="21"/>
    <col min="9" max="9" width="9.85546875" style="21" bestFit="1" customWidth="1"/>
    <col min="10" max="10" width="11" style="21" customWidth="1"/>
    <col min="11" max="16384" width="9.140625" style="21"/>
  </cols>
  <sheetData>
    <row r="1" spans="1:10" ht="23.25" x14ac:dyDescent="0.35">
      <c r="A1" s="20" t="s">
        <v>0</v>
      </c>
    </row>
    <row r="4" spans="1:10" ht="18.75" x14ac:dyDescent="0.3">
      <c r="A4" s="21" t="s">
        <v>71</v>
      </c>
      <c r="B4" s="22" t="str">
        <f>VLOOKUP(Data!$J$1,Data!A1:I10,2,FALSE)</f>
        <v>The Cotswold</v>
      </c>
    </row>
    <row r="5" spans="1:10" x14ac:dyDescent="0.25">
      <c r="B5" s="21" t="str">
        <f>Data!C13</f>
        <v>Woodside Drive, Bradwell Village, Burford, Oxfordshire. OX18 4XA</v>
      </c>
    </row>
    <row r="6" spans="1:10" x14ac:dyDescent="0.25">
      <c r="B6" s="21" t="s">
        <v>75</v>
      </c>
      <c r="C6" s="21" t="str">
        <f>Data!I12</f>
        <v>01993 824225</v>
      </c>
      <c r="E6" s="21" t="s">
        <v>76</v>
      </c>
      <c r="F6" s="21" t="str">
        <f>Data!I12</f>
        <v>01993 824225</v>
      </c>
    </row>
    <row r="8" spans="1:10" ht="22.5" customHeight="1" x14ac:dyDescent="0.25">
      <c r="A8" s="21" t="s">
        <v>77</v>
      </c>
      <c r="C8" s="32"/>
      <c r="D8" s="33"/>
      <c r="E8" s="34"/>
    </row>
    <row r="10" spans="1:10" ht="22.5" customHeight="1" x14ac:dyDescent="0.25">
      <c r="A10" s="21" t="s">
        <v>78</v>
      </c>
      <c r="C10" s="35"/>
      <c r="D10" s="36"/>
      <c r="E10" s="37"/>
      <c r="F10" s="21" t="s">
        <v>87</v>
      </c>
      <c r="H10" s="35"/>
      <c r="I10" s="36"/>
      <c r="J10" s="37"/>
    </row>
    <row r="12" spans="1:10" ht="22.5" customHeight="1" x14ac:dyDescent="0.25">
      <c r="A12" s="21" t="s">
        <v>79</v>
      </c>
      <c r="C12" s="35"/>
      <c r="D12" s="36"/>
      <c r="E12" s="37"/>
    </row>
    <row r="14" spans="1:10" ht="22.5" customHeight="1" x14ac:dyDescent="0.25">
      <c r="A14" s="21" t="s">
        <v>80</v>
      </c>
      <c r="C14" s="35"/>
      <c r="D14" s="36"/>
      <c r="E14" s="37"/>
      <c r="F14" s="21" t="s">
        <v>88</v>
      </c>
      <c r="H14" s="35"/>
      <c r="I14" s="36"/>
      <c r="J14" s="37"/>
    </row>
    <row r="16" spans="1:10" ht="22.5" customHeight="1" x14ac:dyDescent="0.25">
      <c r="A16" s="21" t="s">
        <v>76</v>
      </c>
      <c r="C16" s="35"/>
      <c r="D16" s="36"/>
      <c r="E16" s="37"/>
    </row>
    <row r="17" spans="1:10" ht="22.5" customHeight="1" x14ac:dyDescent="0.25">
      <c r="A17" s="21" t="s">
        <v>81</v>
      </c>
      <c r="C17" s="35"/>
      <c r="D17" s="36"/>
      <c r="E17" s="37"/>
    </row>
    <row r="19" spans="1:10" x14ac:dyDescent="0.25">
      <c r="A19" s="23" t="s">
        <v>82</v>
      </c>
      <c r="B19" s="24" t="s">
        <v>83</v>
      </c>
      <c r="C19" s="24"/>
      <c r="D19" s="24"/>
      <c r="E19" s="24"/>
      <c r="F19" s="24"/>
      <c r="G19" s="24"/>
      <c r="H19" s="25" t="s">
        <v>84</v>
      </c>
      <c r="I19" s="25" t="s">
        <v>85</v>
      </c>
      <c r="J19" s="25" t="s">
        <v>86</v>
      </c>
    </row>
    <row r="20" spans="1:10" ht="23.25" customHeight="1" x14ac:dyDescent="0.25">
      <c r="A20" s="26"/>
      <c r="B20" s="27"/>
      <c r="C20" s="27"/>
      <c r="D20" s="27"/>
      <c r="E20" s="27"/>
      <c r="F20" s="27"/>
      <c r="G20" s="27"/>
      <c r="H20" s="28"/>
      <c r="I20" s="29"/>
      <c r="J20" s="29"/>
    </row>
    <row r="21" spans="1:10" ht="23.25" customHeight="1" x14ac:dyDescent="0.25">
      <c r="A21" s="26"/>
      <c r="B21" s="27"/>
      <c r="C21" s="27"/>
      <c r="D21" s="27"/>
      <c r="E21" s="27"/>
      <c r="F21" s="27"/>
      <c r="G21" s="27"/>
      <c r="H21" s="28"/>
      <c r="I21" s="29"/>
      <c r="J21" s="29"/>
    </row>
    <row r="22" spans="1:10" ht="23.25" customHeight="1" x14ac:dyDescent="0.25">
      <c r="A22" s="26"/>
      <c r="B22" s="27"/>
      <c r="C22" s="27"/>
      <c r="D22" s="27"/>
      <c r="E22" s="27"/>
      <c r="F22" s="27"/>
      <c r="G22" s="27"/>
      <c r="H22" s="28"/>
      <c r="I22" s="29"/>
      <c r="J22" s="29"/>
    </row>
    <row r="23" spans="1:10" ht="23.25" customHeight="1" x14ac:dyDescent="0.25">
      <c r="A23" s="26"/>
      <c r="B23" s="27"/>
      <c r="C23" s="27"/>
      <c r="D23" s="27"/>
      <c r="E23" s="27"/>
      <c r="F23" s="27"/>
      <c r="G23" s="27"/>
      <c r="H23" s="28"/>
      <c r="I23" s="29"/>
      <c r="J23" s="29"/>
    </row>
    <row r="24" spans="1:10" ht="23.25" customHeight="1" x14ac:dyDescent="0.25">
      <c r="A24" s="26"/>
      <c r="B24" s="27"/>
      <c r="C24" s="27"/>
      <c r="D24" s="27"/>
      <c r="E24" s="27"/>
      <c r="F24" s="27"/>
      <c r="G24" s="27"/>
      <c r="H24" s="28"/>
      <c r="I24" s="29"/>
      <c r="J24" s="29"/>
    </row>
    <row r="25" spans="1:10" ht="23.25" customHeight="1" x14ac:dyDescent="0.25">
      <c r="A25" s="26"/>
      <c r="B25" s="27"/>
      <c r="C25" s="27"/>
      <c r="D25" s="27"/>
      <c r="E25" s="27"/>
      <c r="F25" s="27"/>
      <c r="G25" s="27"/>
      <c r="H25" s="28"/>
      <c r="I25" s="29"/>
      <c r="J25" s="29"/>
    </row>
    <row r="26" spans="1:10" ht="23.25" customHeight="1" x14ac:dyDescent="0.25">
      <c r="A26" s="26"/>
      <c r="B26" s="27"/>
      <c r="C26" s="27"/>
      <c r="D26" s="27"/>
      <c r="E26" s="27"/>
      <c r="F26" s="27"/>
      <c r="G26" s="27"/>
      <c r="H26" s="28"/>
      <c r="I26" s="29"/>
      <c r="J26" s="29"/>
    </row>
    <row r="27" spans="1:10" ht="23.25" customHeight="1" x14ac:dyDescent="0.25">
      <c r="A27" s="26"/>
      <c r="B27" s="27"/>
      <c r="C27" s="27"/>
      <c r="D27" s="27"/>
      <c r="E27" s="27"/>
      <c r="F27" s="27"/>
      <c r="G27" s="27"/>
      <c r="H27" s="28"/>
      <c r="I27" s="29"/>
      <c r="J27" s="29"/>
    </row>
    <row r="28" spans="1:10" ht="23.25" customHeight="1" x14ac:dyDescent="0.25">
      <c r="A28" s="26"/>
      <c r="B28" s="27"/>
      <c r="C28" s="27"/>
      <c r="D28" s="27"/>
      <c r="E28" s="27"/>
      <c r="F28" s="27"/>
      <c r="G28" s="27"/>
      <c r="H28" s="28"/>
      <c r="I28" s="29"/>
      <c r="J28" s="29"/>
    </row>
    <row r="29" spans="1:10" ht="23.25" customHeight="1" x14ac:dyDescent="0.25">
      <c r="A29" s="26"/>
      <c r="B29" s="27"/>
      <c r="C29" s="27"/>
      <c r="D29" s="27"/>
      <c r="E29" s="27"/>
      <c r="F29" s="27"/>
      <c r="G29" s="27"/>
      <c r="H29" s="28"/>
      <c r="I29" s="29"/>
      <c r="J29" s="29"/>
    </row>
    <row r="30" spans="1:10" ht="23.25" customHeight="1" x14ac:dyDescent="0.25">
      <c r="A30" s="26"/>
      <c r="B30" s="27"/>
      <c r="C30" s="27"/>
      <c r="D30" s="27"/>
      <c r="E30" s="27"/>
      <c r="F30" s="27"/>
      <c r="G30" s="27"/>
      <c r="H30" s="28"/>
      <c r="I30" s="29"/>
      <c r="J30" s="29"/>
    </row>
    <row r="31" spans="1:10" ht="23.25" customHeight="1" x14ac:dyDescent="0.25">
      <c r="A31" s="26"/>
      <c r="B31" s="27"/>
      <c r="C31" s="27"/>
      <c r="D31" s="27"/>
      <c r="E31" s="27"/>
      <c r="F31" s="27"/>
      <c r="G31" s="27"/>
      <c r="H31" s="28"/>
      <c r="I31" s="29"/>
      <c r="J31" s="29"/>
    </row>
    <row r="32" spans="1:10" ht="23.25" customHeight="1" x14ac:dyDescent="0.25">
      <c r="A32" s="26"/>
      <c r="B32" s="27"/>
      <c r="C32" s="27"/>
      <c r="D32" s="27"/>
      <c r="E32" s="27"/>
      <c r="F32" s="27"/>
      <c r="G32" s="27"/>
      <c r="H32" s="28"/>
      <c r="I32" s="29"/>
      <c r="J32" s="29"/>
    </row>
    <row r="33" spans="1:10" ht="23.25" customHeight="1" x14ac:dyDescent="0.25">
      <c r="A33" s="26"/>
      <c r="B33" s="27"/>
      <c r="C33" s="27"/>
      <c r="D33" s="27"/>
      <c r="E33" s="27"/>
      <c r="F33" s="27"/>
      <c r="G33" s="27"/>
      <c r="H33" s="28"/>
      <c r="I33" s="29"/>
      <c r="J33" s="29"/>
    </row>
    <row r="34" spans="1:10" ht="22.5" customHeight="1" x14ac:dyDescent="0.25">
      <c r="G34" s="30" t="s">
        <v>89</v>
      </c>
      <c r="H34" s="30"/>
      <c r="I34" s="30"/>
      <c r="J34" s="31"/>
    </row>
    <row r="35" spans="1:10" ht="22.5" customHeight="1" x14ac:dyDescent="0.25">
      <c r="G35" s="21" t="s">
        <v>90</v>
      </c>
      <c r="J35" s="29"/>
    </row>
    <row r="36" spans="1:10" ht="22.5" customHeight="1" x14ac:dyDescent="0.25">
      <c r="G36" s="30" t="s">
        <v>91</v>
      </c>
      <c r="H36" s="30"/>
      <c r="I36" s="30"/>
      <c r="J36" s="31"/>
    </row>
    <row r="37" spans="1:10" ht="22.5" customHeight="1" x14ac:dyDescent="0.25">
      <c r="G37" s="21" t="s">
        <v>92</v>
      </c>
      <c r="J37" s="29"/>
    </row>
    <row r="38" spans="1:10" ht="22.5" customHeight="1" x14ac:dyDescent="0.25">
      <c r="G38" s="30" t="s">
        <v>95</v>
      </c>
      <c r="H38" s="30"/>
      <c r="I38" s="30"/>
      <c r="J38" s="31"/>
    </row>
  </sheetData>
  <sheetProtection selectLockedCells="1"/>
  <mergeCells count="23">
    <mergeCell ref="B29:G29"/>
    <mergeCell ref="B30:G30"/>
    <mergeCell ref="B31:G31"/>
    <mergeCell ref="B32:G32"/>
    <mergeCell ref="B33:G33"/>
    <mergeCell ref="B23:G23"/>
    <mergeCell ref="B24:G24"/>
    <mergeCell ref="B25:G25"/>
    <mergeCell ref="B26:G26"/>
    <mergeCell ref="B27:G27"/>
    <mergeCell ref="B28:G28"/>
    <mergeCell ref="C16:E16"/>
    <mergeCell ref="C17:E17"/>
    <mergeCell ref="B19:G19"/>
    <mergeCell ref="B20:G20"/>
    <mergeCell ref="B21:G21"/>
    <mergeCell ref="B22:G22"/>
    <mergeCell ref="C8:E8"/>
    <mergeCell ref="C10:E10"/>
    <mergeCell ref="H10:J10"/>
    <mergeCell ref="C12:E12"/>
    <mergeCell ref="C14:E14"/>
    <mergeCell ref="H14:J14"/>
  </mergeCells>
  <pageMargins left="0.28000000000000003" right="0.26" top="0.51" bottom="0.52" header="0.3" footer="0.26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print="0" autoLine="0" autoPict="0">
                <anchor moveWithCells="1">
                  <from>
                    <xdr:col>1</xdr:col>
                    <xdr:colOff>0</xdr:colOff>
                    <xdr:row>2</xdr:row>
                    <xdr:rowOff>190500</xdr:rowOff>
                  </from>
                  <to>
                    <xdr:col>3</xdr:col>
                    <xdr:colOff>352425</xdr:colOff>
                    <xdr:row>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AB5C-5664-4C58-BDFA-97741696A060}">
  <dimension ref="A1:J16"/>
  <sheetViews>
    <sheetView workbookViewId="0">
      <selection activeCell="C16" sqref="C16"/>
    </sheetView>
  </sheetViews>
  <sheetFormatPr defaultRowHeight="15" x14ac:dyDescent="0.25"/>
  <cols>
    <col min="1" max="1" width="4" style="4" bestFit="1" customWidth="1"/>
    <col min="2" max="2" width="15.7109375" bestFit="1" customWidth="1"/>
    <col min="3" max="3" width="16.28515625" bestFit="1" customWidth="1"/>
    <col min="4" max="4" width="15.5703125" bestFit="1" customWidth="1"/>
    <col min="5" max="5" width="9.140625" bestFit="1" customWidth="1"/>
    <col min="6" max="6" width="15" bestFit="1" customWidth="1"/>
    <col min="7" max="7" width="9.42578125" bestFit="1" customWidth="1"/>
    <col min="8" max="8" width="26.28515625" bestFit="1" customWidth="1"/>
    <col min="9" max="9" width="12.42578125" bestFit="1" customWidth="1"/>
  </cols>
  <sheetData>
    <row r="1" spans="1:10" x14ac:dyDescent="0.25">
      <c r="A1" s="3" t="s">
        <v>72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H1" s="2" t="s">
        <v>69</v>
      </c>
      <c r="I1" s="2" t="s">
        <v>70</v>
      </c>
      <c r="J1">
        <v>1</v>
      </c>
    </row>
    <row r="2" spans="1:10" x14ac:dyDescent="0.25">
      <c r="A2" s="4">
        <v>1</v>
      </c>
      <c r="B2" t="s">
        <v>1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s="1" t="s">
        <v>55</v>
      </c>
      <c r="I2" t="s">
        <v>31</v>
      </c>
    </row>
    <row r="3" spans="1:10" x14ac:dyDescent="0.25">
      <c r="A3" s="4">
        <v>2</v>
      </c>
      <c r="B3" t="s">
        <v>2</v>
      </c>
      <c r="C3" t="s">
        <v>41</v>
      </c>
      <c r="D3" t="s">
        <v>42</v>
      </c>
      <c r="F3" t="s">
        <v>43</v>
      </c>
      <c r="G3" t="s">
        <v>44</v>
      </c>
      <c r="H3" s="1" t="s">
        <v>56</v>
      </c>
      <c r="I3" t="s">
        <v>45</v>
      </c>
    </row>
    <row r="4" spans="1:10" x14ac:dyDescent="0.25">
      <c r="A4" s="4">
        <v>3</v>
      </c>
      <c r="B4" t="s">
        <v>3</v>
      </c>
      <c r="C4" t="s">
        <v>36</v>
      </c>
      <c r="D4" t="s">
        <v>37</v>
      </c>
      <c r="F4" t="s">
        <v>38</v>
      </c>
      <c r="G4" t="s">
        <v>39</v>
      </c>
      <c r="H4" s="1" t="s">
        <v>57</v>
      </c>
      <c r="I4" t="s">
        <v>40</v>
      </c>
    </row>
    <row r="5" spans="1:10" x14ac:dyDescent="0.25">
      <c r="A5" s="4">
        <v>4</v>
      </c>
      <c r="B5" t="s">
        <v>4</v>
      </c>
      <c r="C5" t="s">
        <v>21</v>
      </c>
      <c r="D5" t="s">
        <v>22</v>
      </c>
      <c r="F5" t="s">
        <v>23</v>
      </c>
      <c r="G5" t="s">
        <v>24</v>
      </c>
      <c r="H5" s="1" t="s">
        <v>58</v>
      </c>
      <c r="I5" t="s">
        <v>25</v>
      </c>
    </row>
    <row r="6" spans="1:10" x14ac:dyDescent="0.25">
      <c r="A6" s="4">
        <v>5</v>
      </c>
      <c r="B6" t="s">
        <v>5</v>
      </c>
      <c r="C6" t="s">
        <v>50</v>
      </c>
      <c r="D6" t="s">
        <v>51</v>
      </c>
      <c r="F6" t="s">
        <v>52</v>
      </c>
      <c r="G6" t="s">
        <v>53</v>
      </c>
      <c r="H6" s="1" t="s">
        <v>59</v>
      </c>
      <c r="I6" t="s">
        <v>54</v>
      </c>
    </row>
    <row r="7" spans="1:10" x14ac:dyDescent="0.25">
      <c r="A7" s="4">
        <v>6</v>
      </c>
      <c r="B7" t="s">
        <v>6</v>
      </c>
      <c r="C7" t="s">
        <v>46</v>
      </c>
      <c r="D7" t="s">
        <v>47</v>
      </c>
      <c r="F7" t="s">
        <v>43</v>
      </c>
      <c r="G7" t="s">
        <v>48</v>
      </c>
      <c r="H7" s="1" t="s">
        <v>60</v>
      </c>
      <c r="I7" t="s">
        <v>49</v>
      </c>
    </row>
    <row r="8" spans="1:10" x14ac:dyDescent="0.25">
      <c r="A8" s="4">
        <v>7</v>
      </c>
      <c r="B8" t="s">
        <v>7</v>
      </c>
      <c r="C8" t="s">
        <v>10</v>
      </c>
      <c r="D8" t="s">
        <v>11</v>
      </c>
      <c r="F8" t="s">
        <v>12</v>
      </c>
      <c r="G8" t="s">
        <v>13</v>
      </c>
      <c r="H8" s="1" t="s">
        <v>14</v>
      </c>
      <c r="I8" t="s">
        <v>15</v>
      </c>
    </row>
    <row r="9" spans="1:10" x14ac:dyDescent="0.25">
      <c r="A9" s="4">
        <v>8</v>
      </c>
      <c r="B9" t="s">
        <v>8</v>
      </c>
      <c r="C9" t="s">
        <v>32</v>
      </c>
      <c r="D9" t="s">
        <v>33</v>
      </c>
      <c r="F9" t="s">
        <v>29</v>
      </c>
      <c r="G9" t="s">
        <v>34</v>
      </c>
      <c r="H9" s="1" t="s">
        <v>61</v>
      </c>
      <c r="I9" t="s">
        <v>35</v>
      </c>
    </row>
    <row r="10" spans="1:10" x14ac:dyDescent="0.25">
      <c r="A10" s="4">
        <v>9</v>
      </c>
      <c r="B10" t="s">
        <v>9</v>
      </c>
      <c r="C10" t="s">
        <v>16</v>
      </c>
      <c r="D10" t="s">
        <v>17</v>
      </c>
      <c r="F10" t="s">
        <v>18</v>
      </c>
      <c r="G10" t="s">
        <v>19</v>
      </c>
      <c r="H10" s="1" t="s">
        <v>62</v>
      </c>
      <c r="I10" t="s">
        <v>20</v>
      </c>
    </row>
    <row r="12" spans="1:10" x14ac:dyDescent="0.25">
      <c r="A12" s="5" t="s">
        <v>73</v>
      </c>
      <c r="B12" t="str">
        <f>VLOOKUP($J$1,$A$1:$I$10,2,FALSE)</f>
        <v>The Cotswold</v>
      </c>
      <c r="C12" t="str">
        <f>VLOOKUP($J$1,$A$1:$I$10,3,FALSE)</f>
        <v>Woodside Drive</v>
      </c>
      <c r="D12" t="str">
        <f>VLOOKUP($J$1,$A$1:$I$10,4,FALSE)</f>
        <v>Bradwell Village</v>
      </c>
      <c r="E12" t="str">
        <f>VLOOKUP($J$1,$A$1:$I$10,5,FALSE)</f>
        <v>Burford</v>
      </c>
      <c r="F12" t="str">
        <f>VLOOKUP($J$1,$A$1:$I$10,6,FALSE)</f>
        <v>Oxfordshire</v>
      </c>
      <c r="G12" t="str">
        <f>VLOOKUP($J$1,$A$1:$I$10,7,FALSE)</f>
        <v>OX18 4XA</v>
      </c>
      <c r="H12" t="str">
        <f>VLOOKUP($J$1,$A$1:$I$10,8,FALSE)</f>
        <v>cwhomeadmin@efhl.co.uk</v>
      </c>
      <c r="I12" t="str">
        <f>VLOOKUP($J$1,$A$1:$I$10,9,FALSE)</f>
        <v>01993 824225</v>
      </c>
    </row>
    <row r="13" spans="1:10" x14ac:dyDescent="0.25">
      <c r="A13" s="4" t="s">
        <v>74</v>
      </c>
      <c r="C13" t="str">
        <f>C12&amp;A12&amp;D12&amp;IF(J1=1,A12&amp;E12,)&amp;A12&amp;F12&amp;A13&amp;G12</f>
        <v>Woodside Drive, Bradwell Village, Burford, Oxfordshire. OX18 4XA</v>
      </c>
    </row>
    <row r="15" spans="1:10" x14ac:dyDescent="0.25">
      <c r="A15" s="4">
        <v>1</v>
      </c>
      <c r="B15" t="s">
        <v>93</v>
      </c>
      <c r="C15" s="7">
        <v>0.2</v>
      </c>
      <c r="D15">
        <v>1</v>
      </c>
    </row>
    <row r="16" spans="1:10" x14ac:dyDescent="0.25">
      <c r="A16" s="4">
        <v>2</v>
      </c>
      <c r="B16" t="s">
        <v>94</v>
      </c>
      <c r="C16" s="7">
        <v>0</v>
      </c>
    </row>
  </sheetData>
  <hyperlinks>
    <hyperlink ref="H2" r:id="rId1" xr:uid="{0925F29A-C630-4B7B-BD00-D9702D3DD3C4}"/>
    <hyperlink ref="H3" r:id="rId2" xr:uid="{BD7306B7-BFD4-479B-900D-87A7676977C1}"/>
    <hyperlink ref="H4" r:id="rId3" xr:uid="{6CAEB750-5C56-43B5-9E57-1CDC2E2854BE}"/>
    <hyperlink ref="H5" r:id="rId4" xr:uid="{FA64DB77-BC19-4EC2-8D68-C8A03CC26B22}"/>
    <hyperlink ref="H6" r:id="rId5" xr:uid="{98E1ADB4-D0EA-476F-8C4C-21A9895B976A}"/>
    <hyperlink ref="H7" r:id="rId6" xr:uid="{E349B363-9AC7-4764-9FB4-A05BA4A73F63}"/>
    <hyperlink ref="H8" r:id="rId7" xr:uid="{B07FCABF-705F-4E87-979C-4EB46BD45FF7}"/>
    <hyperlink ref="H9" r:id="rId8" xr:uid="{3AD9C8C6-4A59-4336-9F31-367D152A4BBE}"/>
    <hyperlink ref="H10" r:id="rId9" xr:uid="{DDF6C3DF-F1E9-4FA7-8AEB-AEB8A7AF8B8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33503E4B2864DB76551A1256C307F" ma:contentTypeVersion="19" ma:contentTypeDescription="Create a new document." ma:contentTypeScope="" ma:versionID="264b1995220b17f166258aca64372914">
  <xsd:schema xmlns:xsd="http://www.w3.org/2001/XMLSchema" xmlns:xs="http://www.w3.org/2001/XMLSchema" xmlns:p="http://schemas.microsoft.com/office/2006/metadata/properties" xmlns:ns2="ea848412-7fe7-40b8-9271-af3e8128b5bb" xmlns:ns3="88de470f-fe71-4394-8e47-0b61827a749f" targetNamespace="http://schemas.microsoft.com/office/2006/metadata/properties" ma:root="true" ma:fieldsID="1f98249235d98788b8d7c9a958921a92" ns2:_="" ns3:_="">
    <xsd:import namespace="ea848412-7fe7-40b8-9271-af3e8128b5bb"/>
    <xsd:import namespace="88de470f-fe71-4394-8e47-0b61827a74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BillingMetadata" minOccurs="0"/>
                <xsd:element ref="ns3:Lastreview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8412-7fe7-40b8-9271-af3e8128b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eb7a023-93cb-4966-a38c-0a0a46fcfb01}" ma:internalName="TaxCatchAll" ma:showField="CatchAllData" ma:web="ea848412-7fe7-40b8-9271-af3e8128b5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e470f-fe71-4394-8e47-0b61827a7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89105be-48ac-4a44-a380-b608143ed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streviewdate" ma:index="24" nillable="true" ma:displayName="Last review date" ma:format="DateOnly" ma:internalName="Lastreview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848412-7fe7-40b8-9271-af3e8128b5bb" xsi:nil="true"/>
    <lcf76f155ced4ddcb4097134ff3c332f xmlns="88de470f-fe71-4394-8e47-0b61827a749f">
      <Terms xmlns="http://schemas.microsoft.com/office/infopath/2007/PartnerControls"/>
    </lcf76f155ced4ddcb4097134ff3c332f>
    <Lastreviewdate xmlns="88de470f-fe71-4394-8e47-0b61827a749f" xsi:nil="true"/>
  </documentManagement>
</p:properties>
</file>

<file path=customXml/itemProps1.xml><?xml version="1.0" encoding="utf-8"?>
<ds:datastoreItem xmlns:ds="http://schemas.openxmlformats.org/officeDocument/2006/customXml" ds:itemID="{6AE8CF3A-59B4-4BD1-A687-6E829449A101}"/>
</file>

<file path=customXml/itemProps2.xml><?xml version="1.0" encoding="utf-8"?>
<ds:datastoreItem xmlns:ds="http://schemas.openxmlformats.org/officeDocument/2006/customXml" ds:itemID="{BF0CAA48-E994-4E94-8C76-BB55968CD469}"/>
</file>

<file path=customXml/itemProps3.xml><?xml version="1.0" encoding="utf-8"?>
<ds:datastoreItem xmlns:ds="http://schemas.openxmlformats.org/officeDocument/2006/customXml" ds:itemID="{8EE10B64-69AE-450C-B979-5F6193773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Online</vt:lpstr>
      <vt:lpstr>Print</vt:lpstr>
      <vt:lpstr>Data</vt:lpstr>
      <vt:lpstr>Online!Print_Area</vt:lpstr>
      <vt:lpstr>Print!Print_Area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Crisp</dc:creator>
  <cp:lastModifiedBy>Jonathan Crisp</cp:lastModifiedBy>
  <cp:lastPrinted>2022-01-28T09:57:33Z</cp:lastPrinted>
  <dcterms:created xsi:type="dcterms:W3CDTF">2022-01-28T09:01:39Z</dcterms:created>
  <dcterms:modified xsi:type="dcterms:W3CDTF">2022-01-28T10:00:11Z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0x01010089133503E4B2864DB76551A1256C307F</vt:lpwstr>
  </property>
  <property fmtid="{D5CDD505-2E9C-101B-9397-08002B2CF9AE}" pid="3" name="Order">
    <vt:r8>6041600</vt:r8>
  </property>
  <property fmtid="{D5CDD505-2E9C-101B-9397-08002B2CF9AE}" pid="4" name="MediaServiceImageTags">
    <vt:lpwstr/>
  </property>
</Properties>
</file>